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210" yWindow="-120" windowWidth="20730" windowHeight="978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8" i="1" l="1"/>
  <c r="D18" i="1"/>
  <c r="C18" i="1"/>
  <c r="G16" i="1"/>
  <c r="H16" i="1" s="1"/>
  <c r="E14" i="1"/>
  <c r="E12" i="1"/>
  <c r="E10" i="1"/>
  <c r="E8" i="1"/>
  <c r="H8" i="1" s="1"/>
  <c r="E6" i="1"/>
  <c r="G14" i="1"/>
  <c r="G12" i="1"/>
  <c r="G10" i="1"/>
  <c r="G6" i="1"/>
  <c r="H10" i="1" l="1"/>
  <c r="H12" i="1"/>
  <c r="H6" i="1"/>
  <c r="H14" i="1"/>
</calcChain>
</file>

<file path=xl/sharedStrings.xml><?xml version="1.0" encoding="utf-8"?>
<sst xmlns="http://schemas.openxmlformats.org/spreadsheetml/2006/main" count="32" uniqueCount="23">
  <si>
    <t>CONVENIO FEPEX-MAGRAMA 2017-2018</t>
  </si>
  <si>
    <t xml:space="preserve">MAC FRUIT </t>
  </si>
  <si>
    <t>El Cairo (Egipto). Del 22-24 abril 2017</t>
  </si>
  <si>
    <t>Suelo, decoración, inscripción, agenda y actividades de rel. Públicas</t>
  </si>
  <si>
    <t>ASIA FRUIT LOGISTICA</t>
  </si>
  <si>
    <t>Hong Kong Del 6-8 sept 2017</t>
  </si>
  <si>
    <t>WOP DUBAI</t>
  </si>
  <si>
    <t>Dubai (Emiratos Arabes) Del nov 2017</t>
  </si>
  <si>
    <t xml:space="preserve">PAYSALIA </t>
  </si>
  <si>
    <t>Lyon (Francia) Del 5-7 dic 2017</t>
  </si>
  <si>
    <t xml:space="preserve">SALON DU VÉGÉTAL </t>
  </si>
  <si>
    <t>Nantes (Francia) Del 20-22 jun 2017</t>
  </si>
  <si>
    <t>Essen (Alemania). Enero 2018</t>
  </si>
  <si>
    <t>TOTAL 2017/2018</t>
  </si>
  <si>
    <t xml:space="preserve">TOTAL </t>
  </si>
  <si>
    <t>ICEX</t>
  </si>
  <si>
    <t>MAPAMA</t>
  </si>
  <si>
    <t>AYUDA</t>
  </si>
  <si>
    <t xml:space="preserve">IMPORTE </t>
  </si>
  <si>
    <t>JUSTIFICAR</t>
  </si>
  <si>
    <t>ESTIMADO</t>
  </si>
  <si>
    <t>PORCENTAJE</t>
  </si>
  <si>
    <t>IPM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</si>
</sst>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justify" vertical="center"/>
    </xf>
    <xf numFmtId="4" fontId="0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0" fontId="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ont="1" applyBorder="1"/>
    <xf numFmtId="4" fontId="5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4" fontId="1" fillId="0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A3" workbookViewId="0">
      <selection activeCell="F17" sqref="F17"/>
    </sheetView>
  </sheetViews>
  <sheetFormatPr baseColWidth="10" defaultRowHeight="15" x14ac:dyDescent="0.25"/>
  <cols>
    <col min="1" max="1" width="39.85546875" customWidth="1"/>
    <col min="2" max="2" width="32" style="1" customWidth="1"/>
    <col min="3" max="3" width="14.28515625" style="4" bestFit="1" customWidth="1"/>
    <col min="4" max="4" width="12.85546875" customWidth="1"/>
    <col min="5" max="5" width="15.42578125" customWidth="1"/>
    <col min="6" max="6" width="13" customWidth="1"/>
    <col min="7" max="7" width="13.140625" customWidth="1"/>
    <col min="8" max="8" width="12.7109375" customWidth="1"/>
  </cols>
  <sheetData>
    <row r="1" spans="1:10" ht="45.75" customHeight="1" x14ac:dyDescent="0.25">
      <c r="A1" s="8" t="s">
        <v>0</v>
      </c>
      <c r="B1" s="8"/>
      <c r="C1" s="5"/>
      <c r="D1" s="7"/>
      <c r="E1" s="6"/>
      <c r="F1" s="6"/>
      <c r="G1" s="6"/>
      <c r="H1" s="6"/>
      <c r="I1" s="6"/>
      <c r="J1" s="6"/>
    </row>
    <row r="2" spans="1:10" ht="21.75" customHeight="1" x14ac:dyDescent="0.25">
      <c r="A2" s="8"/>
      <c r="B2" s="8"/>
      <c r="C2" s="5"/>
      <c r="D2" s="7"/>
      <c r="E2" s="6"/>
      <c r="F2" s="6"/>
      <c r="G2" s="6"/>
      <c r="H2" s="6"/>
      <c r="I2" s="6"/>
      <c r="J2" s="6"/>
    </row>
    <row r="3" spans="1:10" x14ac:dyDescent="0.25">
      <c r="A3" s="10"/>
      <c r="B3" s="10"/>
      <c r="C3" s="11" t="s">
        <v>16</v>
      </c>
      <c r="D3" s="11" t="s">
        <v>15</v>
      </c>
      <c r="E3" s="12" t="s">
        <v>14</v>
      </c>
      <c r="F3" s="21" t="s">
        <v>18</v>
      </c>
      <c r="G3" s="21" t="s">
        <v>18</v>
      </c>
      <c r="H3" s="22" t="s">
        <v>21</v>
      </c>
      <c r="I3" s="6"/>
      <c r="J3" s="6"/>
    </row>
    <row r="4" spans="1:10" x14ac:dyDescent="0.25">
      <c r="A4" s="10"/>
      <c r="B4" s="10"/>
      <c r="C4" s="12" t="s">
        <v>17</v>
      </c>
      <c r="D4" s="12" t="s">
        <v>17</v>
      </c>
      <c r="E4" s="12" t="s">
        <v>17</v>
      </c>
      <c r="F4" s="21" t="s">
        <v>19</v>
      </c>
      <c r="G4" s="21" t="s">
        <v>20</v>
      </c>
      <c r="H4" s="23" t="s">
        <v>17</v>
      </c>
      <c r="I4" s="6"/>
      <c r="J4" s="6"/>
    </row>
    <row r="5" spans="1:10" x14ac:dyDescent="0.25">
      <c r="A5" s="2" t="s">
        <v>1</v>
      </c>
      <c r="B5" s="15"/>
      <c r="C5" s="9"/>
      <c r="D5" s="9"/>
      <c r="E5" s="14"/>
      <c r="F5" s="13"/>
      <c r="G5" s="13"/>
      <c r="H5" s="14"/>
      <c r="I5" s="6"/>
      <c r="J5" s="6"/>
    </row>
    <row r="6" spans="1:10" ht="45" x14ac:dyDescent="0.25">
      <c r="A6" s="2" t="s">
        <v>2</v>
      </c>
      <c r="B6" s="15" t="s">
        <v>3</v>
      </c>
      <c r="C6" s="16">
        <v>10000</v>
      </c>
      <c r="D6" s="16">
        <v>6300</v>
      </c>
      <c r="E6" s="17">
        <f>C6+D6</f>
        <v>16300</v>
      </c>
      <c r="F6" s="9">
        <v>20833.333333333336</v>
      </c>
      <c r="G6" s="9">
        <f>300*108</f>
        <v>32400</v>
      </c>
      <c r="H6" s="18">
        <f>E6/G6</f>
        <v>0.50308641975308643</v>
      </c>
      <c r="I6" s="6"/>
      <c r="J6" s="6"/>
    </row>
    <row r="7" spans="1:10" x14ac:dyDescent="0.25">
      <c r="A7" s="2" t="s">
        <v>4</v>
      </c>
      <c r="B7" s="15"/>
      <c r="C7" s="9"/>
      <c r="D7" s="9"/>
      <c r="E7" s="17"/>
      <c r="F7" s="9"/>
      <c r="G7" s="9"/>
      <c r="H7" s="9"/>
      <c r="I7" s="6"/>
      <c r="J7" s="6"/>
    </row>
    <row r="8" spans="1:10" ht="45" x14ac:dyDescent="0.25">
      <c r="A8" s="2" t="s">
        <v>5</v>
      </c>
      <c r="B8" s="15" t="s">
        <v>3</v>
      </c>
      <c r="C8" s="16">
        <v>25000</v>
      </c>
      <c r="D8" s="9"/>
      <c r="E8" s="17">
        <f>C8+D8</f>
        <v>25000</v>
      </c>
      <c r="F8" s="9">
        <v>52083.333333333336</v>
      </c>
      <c r="G8" s="9">
        <v>52083.333333333336</v>
      </c>
      <c r="H8" s="18">
        <f>E8/G8</f>
        <v>0.48</v>
      </c>
      <c r="I8" s="6"/>
      <c r="J8" s="6"/>
    </row>
    <row r="9" spans="1:10" x14ac:dyDescent="0.25">
      <c r="A9" s="2" t="s">
        <v>6</v>
      </c>
      <c r="B9" s="15"/>
      <c r="C9" s="9"/>
      <c r="D9" s="9"/>
      <c r="E9" s="17"/>
      <c r="F9" s="9"/>
      <c r="G9" s="9"/>
      <c r="H9" s="9"/>
      <c r="I9" s="6"/>
      <c r="J9" s="6"/>
    </row>
    <row r="10" spans="1:10" ht="45" x14ac:dyDescent="0.25">
      <c r="A10" s="2" t="s">
        <v>7</v>
      </c>
      <c r="B10" s="15" t="s">
        <v>3</v>
      </c>
      <c r="C10" s="16">
        <v>9000</v>
      </c>
      <c r="D10" s="16">
        <v>0</v>
      </c>
      <c r="E10" s="17">
        <f>C10+D10</f>
        <v>9000</v>
      </c>
      <c r="F10" s="9">
        <v>18750</v>
      </c>
      <c r="G10" s="9">
        <f>300*60</f>
        <v>18000</v>
      </c>
      <c r="H10" s="18">
        <f>E10/G10</f>
        <v>0.5</v>
      </c>
      <c r="I10" s="6"/>
      <c r="J10" s="6"/>
    </row>
    <row r="11" spans="1:10" x14ac:dyDescent="0.25">
      <c r="A11" s="2" t="s">
        <v>8</v>
      </c>
      <c r="B11" s="15"/>
      <c r="C11" s="3"/>
      <c r="D11" s="9"/>
      <c r="E11" s="17"/>
      <c r="F11" s="3"/>
      <c r="G11" s="3"/>
      <c r="H11" s="3"/>
      <c r="I11" s="6"/>
      <c r="J11" s="6"/>
    </row>
    <row r="12" spans="1:10" ht="45" x14ac:dyDescent="0.25">
      <c r="A12" s="2" t="s">
        <v>9</v>
      </c>
      <c r="B12" s="15" t="s">
        <v>3</v>
      </c>
      <c r="C12" s="16">
        <v>14000</v>
      </c>
      <c r="D12" s="16">
        <v>6000</v>
      </c>
      <c r="E12" s="17">
        <f>C12+D12</f>
        <v>20000</v>
      </c>
      <c r="F12" s="9">
        <v>29166.666666666668</v>
      </c>
      <c r="G12" s="9">
        <f>300*140</f>
        <v>42000</v>
      </c>
      <c r="H12" s="18">
        <f>E12/G12</f>
        <v>0.47619047619047616</v>
      </c>
      <c r="I12" s="6"/>
      <c r="J12" s="6"/>
    </row>
    <row r="13" spans="1:10" x14ac:dyDescent="0.25">
      <c r="A13" s="2" t="s">
        <v>10</v>
      </c>
      <c r="B13" s="15"/>
      <c r="C13" s="3"/>
      <c r="D13" s="9"/>
      <c r="E13" s="17"/>
      <c r="F13" s="3"/>
      <c r="G13" s="3"/>
      <c r="H13" s="3"/>
      <c r="I13" s="6"/>
      <c r="J13" s="6"/>
    </row>
    <row r="14" spans="1:10" ht="45" x14ac:dyDescent="0.25">
      <c r="A14" s="2" t="s">
        <v>11</v>
      </c>
      <c r="B14" s="15" t="s">
        <v>3</v>
      </c>
      <c r="C14" s="16">
        <v>16000</v>
      </c>
      <c r="D14" s="16">
        <v>6150</v>
      </c>
      <c r="E14" s="17">
        <f>C14+D14</f>
        <v>22150</v>
      </c>
      <c r="F14" s="9">
        <v>33333.333333333336</v>
      </c>
      <c r="G14" s="9">
        <f>300*160</f>
        <v>48000</v>
      </c>
      <c r="H14" s="18">
        <f>E14/G14</f>
        <v>0.46145833333333336</v>
      </c>
      <c r="I14" s="6"/>
      <c r="J14" s="6"/>
    </row>
    <row r="15" spans="1:10" x14ac:dyDescent="0.25">
      <c r="A15" s="2" t="s">
        <v>22</v>
      </c>
      <c r="B15" s="2"/>
      <c r="C15" s="3"/>
      <c r="D15" s="14"/>
      <c r="E15" s="14"/>
      <c r="F15" s="13"/>
      <c r="G15" s="13"/>
      <c r="H15" s="14"/>
      <c r="I15" s="6"/>
      <c r="J15" s="6"/>
    </row>
    <row r="16" spans="1:10" ht="45" x14ac:dyDescent="0.25">
      <c r="A16" s="2" t="s">
        <v>12</v>
      </c>
      <c r="B16" s="15" t="s">
        <v>3</v>
      </c>
      <c r="C16" s="16">
        <v>110000</v>
      </c>
      <c r="D16" s="16">
        <v>14000</v>
      </c>
      <c r="E16" s="17">
        <v>124000</v>
      </c>
      <c r="F16" s="9">
        <v>119000</v>
      </c>
      <c r="G16" s="9">
        <f>300*950</f>
        <v>285000</v>
      </c>
      <c r="H16" s="18">
        <f>E16/G16</f>
        <v>0.43508771929824563</v>
      </c>
      <c r="I16" s="6"/>
      <c r="J16" s="6"/>
    </row>
    <row r="17" spans="1:10" x14ac:dyDescent="0.25">
      <c r="A17" s="14"/>
      <c r="B17" s="14"/>
      <c r="C17" s="19"/>
      <c r="D17" s="14"/>
      <c r="E17" s="14"/>
      <c r="F17" s="13"/>
      <c r="G17" s="13"/>
      <c r="H17" s="14"/>
      <c r="I17" s="6"/>
      <c r="J17" s="6"/>
    </row>
    <row r="18" spans="1:10" x14ac:dyDescent="0.25">
      <c r="A18" s="24" t="s">
        <v>13</v>
      </c>
      <c r="B18" s="14"/>
      <c r="C18" s="20">
        <f>SUM(C6:C16)</f>
        <v>184000</v>
      </c>
      <c r="D18" s="20">
        <f t="shared" ref="D18:E18" si="0">SUM(D6:D16)</f>
        <v>32450</v>
      </c>
      <c r="E18" s="20">
        <f t="shared" si="0"/>
        <v>216450</v>
      </c>
      <c r="F18" s="13"/>
      <c r="G18" s="13"/>
      <c r="H18" s="14"/>
      <c r="I18" s="6"/>
      <c r="J18" s="6"/>
    </row>
    <row r="19" spans="1:10" x14ac:dyDescent="0.25">
      <c r="A19" s="6"/>
      <c r="D19" s="6"/>
      <c r="E19" s="6"/>
      <c r="F19" s="6"/>
      <c r="G19" s="6"/>
      <c r="H19" s="6"/>
      <c r="I19" s="6"/>
      <c r="J19" s="6"/>
    </row>
    <row r="20" spans="1:10" x14ac:dyDescent="0.25">
      <c r="A20" s="6"/>
      <c r="D20" s="6"/>
      <c r="E20" s="6"/>
      <c r="F20" s="6"/>
      <c r="G20" s="6"/>
      <c r="H20" s="6"/>
      <c r="I20" s="6"/>
      <c r="J20" s="6"/>
    </row>
  </sheetData>
  <mergeCells count="2"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izaskun</dc:creator>
  <cp:lastModifiedBy>FEPEX - Jose María Zalbidea</cp:lastModifiedBy>
  <cp:lastPrinted>2017-02-22T10:41:15Z</cp:lastPrinted>
  <dcterms:created xsi:type="dcterms:W3CDTF">2017-02-21T08:44:31Z</dcterms:created>
  <dcterms:modified xsi:type="dcterms:W3CDTF">2017-03-06T17:35:04Z</dcterms:modified>
</cp:coreProperties>
</file>